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950" yWindow="615" windowWidth="15255" windowHeight="8520" tabRatio="835" activeTab="3"/>
  </bookViews>
  <sheets>
    <sheet name="汇总" sheetId="1" r:id="rId1"/>
    <sheet name="数字监控系统" sheetId="2" r:id="rId2"/>
    <sheet name="门禁系统部分" sheetId="3" r:id="rId3"/>
    <sheet name="综合布线及设备" sheetId="4" r:id="rId4"/>
  </sheets>
  <calcPr calcId="124519"/>
</workbook>
</file>

<file path=xl/calcChain.xml><?xml version="1.0" encoding="utf-8"?>
<calcChain xmlns="http://schemas.openxmlformats.org/spreadsheetml/2006/main">
  <c r="H13" i="4"/>
  <c r="H22"/>
  <c r="H21"/>
  <c r="H20"/>
  <c r="H19"/>
  <c r="H18"/>
  <c r="H17"/>
  <c r="H16"/>
  <c r="H24"/>
  <c r="H15"/>
  <c r="H14"/>
  <c r="H12"/>
  <c r="H11"/>
  <c r="H10"/>
  <c r="H9"/>
  <c r="H8"/>
  <c r="H7"/>
  <c r="H6"/>
  <c r="H5"/>
  <c r="H4"/>
  <c r="H3"/>
  <c r="H11" i="3"/>
  <c r="H10"/>
  <c r="H9"/>
  <c r="H8"/>
  <c r="H7"/>
  <c r="H6"/>
  <c r="H5"/>
  <c r="H4"/>
  <c r="H13" i="2"/>
  <c r="H12"/>
  <c r="H11"/>
  <c r="H10"/>
  <c r="H9"/>
  <c r="H8"/>
  <c r="H7"/>
  <c r="H6"/>
  <c r="H5"/>
  <c r="H4"/>
  <c r="H12" i="3" l="1"/>
  <c r="H13" s="1"/>
  <c r="H14" i="2"/>
  <c r="H15" s="1"/>
  <c r="H25" i="4"/>
  <c r="H14" i="3" l="1"/>
  <c r="H15" s="1"/>
  <c r="C5" i="1" s="1"/>
  <c r="H16" i="2"/>
  <c r="H17" s="1"/>
  <c r="C4" i="1" s="1"/>
  <c r="H26" i="4"/>
  <c r="H27" s="1"/>
  <c r="H28" s="1"/>
  <c r="C6" i="1" s="1"/>
  <c r="C7" l="1"/>
</calcChain>
</file>

<file path=xl/sharedStrings.xml><?xml version="1.0" encoding="utf-8"?>
<sst xmlns="http://schemas.openxmlformats.org/spreadsheetml/2006/main" count="216" uniqueCount="134">
  <si>
    <t>各系统报价汇总表</t>
  </si>
  <si>
    <t>序号</t>
  </si>
  <si>
    <t>系统名称</t>
  </si>
  <si>
    <t>系统造价（元）</t>
  </si>
  <si>
    <t>备注</t>
  </si>
  <si>
    <t>数字监控系统</t>
  </si>
  <si>
    <t>详见分表 1</t>
  </si>
  <si>
    <t>门禁系统部分</t>
  </si>
  <si>
    <t>详见分表 2</t>
  </si>
  <si>
    <t>工程总造价</t>
  </si>
  <si>
    <t>高清数字监控系统工程报价清单</t>
  </si>
  <si>
    <t>一、高清数字监控系统</t>
  </si>
  <si>
    <t>设备名称</t>
  </si>
  <si>
    <t>规格型号</t>
  </si>
  <si>
    <t>数量</t>
  </si>
  <si>
    <t>单位</t>
  </si>
  <si>
    <t>品牌</t>
  </si>
  <si>
    <t>单价（元）</t>
  </si>
  <si>
    <t>总价（元）</t>
  </si>
  <si>
    <t>网络高清红外一体摄像机</t>
  </si>
  <si>
    <t>DS-2CD1301D-I</t>
  </si>
  <si>
    <t>台</t>
  </si>
  <si>
    <t>海康威视</t>
  </si>
  <si>
    <t>720P高清、含安装支架</t>
  </si>
  <si>
    <t>摄像机电源</t>
  </si>
  <si>
    <t>DC12V10A</t>
  </si>
  <si>
    <t>新英</t>
  </si>
  <si>
    <t>数字硬盘录像机</t>
  </si>
  <si>
    <t>DH-NVR7832</t>
  </si>
  <si>
    <t>数字监控专用硬盘</t>
  </si>
  <si>
    <t>块</t>
  </si>
  <si>
    <t>WD</t>
  </si>
  <si>
    <t>显示器</t>
  </si>
  <si>
    <t>200V4LSB2</t>
  </si>
  <si>
    <t>飞利浦</t>
  </si>
  <si>
    <t>超五类网线</t>
  </si>
  <si>
    <t xml:space="preserve">6-219586-4 </t>
  </si>
  <si>
    <t>箱</t>
  </si>
  <si>
    <t>AMP</t>
  </si>
  <si>
    <t>电源线</t>
  </si>
  <si>
    <t>米</t>
  </si>
  <si>
    <t>交换机</t>
  </si>
  <si>
    <t>H3C</t>
  </si>
  <si>
    <t>机柜</t>
  </si>
  <si>
    <t xml:space="preserve">A26942 
</t>
  </si>
  <si>
    <t>图腾</t>
  </si>
  <si>
    <t>辅材</t>
  </si>
  <si>
    <t>国产</t>
  </si>
  <si>
    <t>批</t>
  </si>
  <si>
    <t>二、以上全部设备合计=</t>
  </si>
  <si>
    <t>三、运输安装调试费=</t>
  </si>
  <si>
    <t>四、税金=</t>
  </si>
  <si>
    <t>五、系统工程总价=</t>
  </si>
  <si>
    <t>门禁控制系统工程报价清单</t>
  </si>
  <si>
    <t xml:space="preserve"> 门禁控制器</t>
  </si>
  <si>
    <r>
      <rPr>
        <sz val="10"/>
        <color indexed="8"/>
        <rFont val="宋体"/>
        <family val="3"/>
        <charset val="134"/>
      </rPr>
      <t>Z</t>
    </r>
    <r>
      <rPr>
        <sz val="10"/>
        <color indexed="8"/>
        <rFont val="宋体"/>
        <family val="3"/>
        <charset val="134"/>
      </rPr>
      <t>K-104A</t>
    </r>
  </si>
  <si>
    <r>
      <rPr>
        <sz val="10"/>
        <color indexed="8"/>
        <rFont val="宋体"/>
        <family val="3"/>
        <charset val="134"/>
      </rPr>
      <t>N</t>
    </r>
    <r>
      <rPr>
        <sz val="10"/>
        <color indexed="8"/>
        <rFont val="宋体"/>
        <family val="3"/>
        <charset val="134"/>
      </rPr>
      <t>KY</t>
    </r>
  </si>
  <si>
    <t>网络通讯、含电源箱</t>
  </si>
  <si>
    <t>读卡器</t>
  </si>
  <si>
    <r>
      <rPr>
        <sz val="10"/>
        <color indexed="8"/>
        <rFont val="宋体"/>
        <family val="3"/>
        <charset val="134"/>
      </rPr>
      <t>Z</t>
    </r>
    <r>
      <rPr>
        <sz val="10"/>
        <color indexed="8"/>
        <rFont val="宋体"/>
        <family val="3"/>
        <charset val="134"/>
      </rPr>
      <t>K-06</t>
    </r>
  </si>
  <si>
    <t>出门按钮</t>
  </si>
  <si>
    <r>
      <rPr>
        <sz val="10"/>
        <color indexed="8"/>
        <rFont val="宋体"/>
        <family val="3"/>
        <charset val="134"/>
      </rPr>
      <t>Z</t>
    </r>
    <r>
      <rPr>
        <sz val="10"/>
        <color indexed="8"/>
        <rFont val="宋体"/>
        <family val="3"/>
        <charset val="134"/>
      </rPr>
      <t>K-01B</t>
    </r>
  </si>
  <si>
    <t>只</t>
  </si>
  <si>
    <t>电插锁</t>
  </si>
  <si>
    <r>
      <rPr>
        <sz val="10"/>
        <color indexed="8"/>
        <rFont val="宋体"/>
        <family val="3"/>
        <charset val="134"/>
      </rPr>
      <t>C</t>
    </r>
    <r>
      <rPr>
        <sz val="10"/>
        <color indexed="8"/>
        <rFont val="宋体"/>
        <family val="3"/>
        <charset val="134"/>
      </rPr>
      <t>L-280</t>
    </r>
  </si>
  <si>
    <t>把</t>
  </si>
  <si>
    <t>ID卡</t>
  </si>
  <si>
    <t>张</t>
  </si>
  <si>
    <t>帝一</t>
  </si>
  <si>
    <t>2*0.75</t>
  </si>
  <si>
    <t>联网通讯线缆</t>
  </si>
  <si>
    <t>网线</t>
  </si>
  <si>
    <t>综合布线系统工程报价清单</t>
  </si>
  <si>
    <t>六类网线</t>
  </si>
  <si>
    <t xml:space="preserve">1859620-6 </t>
  </si>
  <si>
    <t>五类网线</t>
  </si>
  <si>
    <t>六类模块</t>
  </si>
  <si>
    <t xml:space="preserve">8-1933748-6 </t>
  </si>
  <si>
    <t>个</t>
  </si>
  <si>
    <t>超五类模块</t>
  </si>
  <si>
    <t xml:space="preserve"> 8-1375191-1 </t>
  </si>
  <si>
    <t>双孔面板</t>
  </si>
  <si>
    <t>8-1859168-1</t>
  </si>
  <si>
    <t>六类配线架</t>
  </si>
  <si>
    <t>8-1933796-2</t>
  </si>
  <si>
    <t>五类配线架</t>
  </si>
  <si>
    <t xml:space="preserve">406330-1 </t>
  </si>
  <si>
    <t>理线器</t>
  </si>
  <si>
    <t>1427632-1</t>
  </si>
  <si>
    <t>六类跳线</t>
  </si>
  <si>
    <t>1859247-7</t>
  </si>
  <si>
    <t>根</t>
  </si>
  <si>
    <t>五类跳线</t>
  </si>
  <si>
    <t xml:space="preserve">1859238-5 </t>
  </si>
  <si>
    <t>服务器机柜</t>
  </si>
  <si>
    <t>A3.6942</t>
  </si>
  <si>
    <t>路由器</t>
  </si>
  <si>
    <t>ER8300</t>
  </si>
  <si>
    <t>S1224RV2</t>
  </si>
  <si>
    <t>电话交换机</t>
  </si>
  <si>
    <t>工程辅材</t>
  </si>
  <si>
    <t>项</t>
  </si>
  <si>
    <t>无线AP</t>
  </si>
  <si>
    <t>EWP-WA2610E-GNE</t>
  </si>
  <si>
    <t>国威</t>
    <phoneticPr fontId="15" type="noConversion"/>
  </si>
  <si>
    <t>综合布线部分</t>
    <phoneticPr fontId="20" type="noConversion"/>
  </si>
  <si>
    <t>详见分表 3</t>
    <phoneticPr fontId="20" type="noConversion"/>
  </si>
  <si>
    <t>824(8进24出)</t>
    <phoneticPr fontId="15" type="noConversion"/>
  </si>
  <si>
    <t>4tb</t>
    <phoneticPr fontId="20" type="noConversion"/>
  </si>
  <si>
    <t>投影仪</t>
    <phoneticPr fontId="15" type="noConversion"/>
  </si>
  <si>
    <t>CB-31</t>
    <phoneticPr fontId="15" type="noConversion"/>
  </si>
  <si>
    <t>台</t>
    <phoneticPr fontId="15" type="noConversion"/>
  </si>
  <si>
    <t>EPSON</t>
    <phoneticPr fontId="15" type="noConversion"/>
  </si>
  <si>
    <t>幕布</t>
    <phoneticPr fontId="15" type="noConversion"/>
  </si>
  <si>
    <t>100寸</t>
    <phoneticPr fontId="15" type="noConversion"/>
  </si>
  <si>
    <t>个</t>
    <phoneticPr fontId="15" type="noConversion"/>
  </si>
  <si>
    <t>红叶</t>
    <phoneticPr fontId="15" type="noConversion"/>
  </si>
  <si>
    <t>hdmi线</t>
    <phoneticPr fontId="15" type="noConversion"/>
  </si>
  <si>
    <t>米</t>
    <phoneticPr fontId="15" type="noConversion"/>
  </si>
  <si>
    <t>秋叶原</t>
    <phoneticPr fontId="15" type="noConversion"/>
  </si>
  <si>
    <t>hdmi1.4(含焊接)</t>
    <phoneticPr fontId="15" type="noConversion"/>
  </si>
  <si>
    <t>tplink</t>
    <phoneticPr fontId="20" type="noConversion"/>
  </si>
  <si>
    <t>交换机</t>
    <phoneticPr fontId="20" type="noConversion"/>
  </si>
  <si>
    <t>8口</t>
    <phoneticPr fontId="20" type="noConversion"/>
  </si>
  <si>
    <t>台</t>
    <phoneticPr fontId="20" type="noConversion"/>
  </si>
  <si>
    <t>地插</t>
    <phoneticPr fontId="15" type="noConversion"/>
  </si>
  <si>
    <t>双控</t>
    <phoneticPr fontId="15" type="noConversion"/>
  </si>
  <si>
    <t>TCL</t>
    <phoneticPr fontId="15" type="noConversion"/>
  </si>
  <si>
    <t>光纤</t>
    <phoneticPr fontId="15" type="noConversion"/>
  </si>
  <si>
    <t>6芯</t>
    <phoneticPr fontId="15" type="noConversion"/>
  </si>
  <si>
    <t>光纤附件</t>
    <phoneticPr fontId="15" type="noConversion"/>
  </si>
  <si>
    <t>套</t>
    <phoneticPr fontId="15" type="noConversion"/>
  </si>
  <si>
    <t>法兰,光端盒,跳线,熔接</t>
    <phoneticPr fontId="15" type="noConversion"/>
  </si>
  <si>
    <t>P0E 24口</t>
    <phoneticPr fontId="20" type="noConversion"/>
  </si>
</sst>
</file>

<file path=xl/styles.xml><?xml version="1.0" encoding="utf-8"?>
<styleSheet xmlns="http://schemas.openxmlformats.org/spreadsheetml/2006/main">
  <numFmts count="5">
    <numFmt numFmtId="176" formatCode="#,##0_);[Red]\(#,##0\)"/>
    <numFmt numFmtId="177" formatCode="0_);[Red]\(0\)"/>
    <numFmt numFmtId="178" formatCode="0.00_);[Red]\(0.00\)"/>
    <numFmt numFmtId="179" formatCode="_-* #,##0_-;\-* #,##0_-;_-* &quot;-&quot;??_-;_-@_-"/>
    <numFmt numFmtId="180" formatCode="_-* #,##0.00_-;\-* #,##0.00_-;_-* &quot;-&quot;??_-;_-@_-"/>
  </numFmts>
  <fonts count="22">
    <font>
      <sz val="12"/>
      <name val="宋体"/>
      <charset val="134"/>
    </font>
    <font>
      <b/>
      <sz val="12"/>
      <name val="黑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22"/>
      <name val="黑体"/>
      <family val="3"/>
      <charset val="134"/>
    </font>
    <font>
      <b/>
      <sz val="18"/>
      <name val="黑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sz val="1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180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1" applyNumberFormat="1" applyFont="1" applyBorder="1" applyAlignment="1">
      <alignment horizontal="center" vertical="center"/>
    </xf>
    <xf numFmtId="180" fontId="3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/>
    </xf>
    <xf numFmtId="180" fontId="4" fillId="0" borderId="1" xfId="1" applyFont="1" applyBorder="1" applyAlignment="1">
      <alignment horizontal="center" vertical="center"/>
    </xf>
    <xf numFmtId="180" fontId="4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9" fontId="0" fillId="0" borderId="0" xfId="1" applyNumberFormat="1" applyFont="1" applyAlignment="1">
      <alignment horizontal="center"/>
    </xf>
    <xf numFmtId="180" fontId="0" fillId="0" borderId="0" xfId="1" applyFont="1" applyAlignment="1">
      <alignment horizontal="center"/>
    </xf>
    <xf numFmtId="180" fontId="0" fillId="0" borderId="0" xfId="1" applyFont="1" applyAlignment="1"/>
    <xf numFmtId="0" fontId="9" fillId="0" borderId="0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177" fontId="9" fillId="0" borderId="3" xfId="4" applyNumberFormat="1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10" fillId="0" borderId="6" xfId="6" applyFont="1" applyBorder="1" applyAlignment="1">
      <alignment horizontal="center" vertical="center"/>
    </xf>
    <xf numFmtId="180" fontId="11" fillId="0" borderId="1" xfId="1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/>
    </xf>
    <xf numFmtId="178" fontId="10" fillId="0" borderId="1" xfId="6" applyNumberFormat="1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178" fontId="9" fillId="0" borderId="11" xfId="4" applyNumberFormat="1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79" fontId="3" fillId="0" borderId="13" xfId="1" applyNumberFormat="1" applyFont="1" applyBorder="1" applyAlignment="1">
      <alignment horizontal="center" vertical="center"/>
    </xf>
    <xf numFmtId="180" fontId="3" fillId="0" borderId="13" xfId="1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80" fontId="17" fillId="0" borderId="13" xfId="1" applyFont="1" applyBorder="1" applyAlignment="1">
      <alignment horizontal="center" vertical="center"/>
    </xf>
    <xf numFmtId="180" fontId="17" fillId="2" borderId="13" xfId="1" applyFont="1" applyFill="1" applyBorder="1" applyAlignment="1">
      <alignment horizontal="center" vertical="center"/>
    </xf>
    <xf numFmtId="180" fontId="17" fillId="0" borderId="14" xfId="1" applyFont="1" applyBorder="1" applyAlignment="1">
      <alignment horizontal="center" vertical="center"/>
    </xf>
    <xf numFmtId="180" fontId="17" fillId="2" borderId="14" xfId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9" xfId="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</cellXfs>
  <cellStyles count="8">
    <cellStyle name="_ET_STYLE_NoName_00_" xfId="2"/>
    <cellStyle name="0,0_x000d_&#10;NA_x000d_&#10;" xfId="3"/>
    <cellStyle name="Jun" xfId="4"/>
    <cellStyle name="常规" xfId="0" builtinId="0"/>
    <cellStyle name="常规 3" xfId="6"/>
    <cellStyle name="常规 5" xfId="5"/>
    <cellStyle name="千位分隔" xfId="1" builtinId="3"/>
    <cellStyle name="样式 1" xfId="7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amsungtechwin.com/upload_file/product/24/12063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6</xdr:row>
      <xdr:rowOff>0</xdr:rowOff>
    </xdr:from>
    <xdr:to>
      <xdr:col>3</xdr:col>
      <xdr:colOff>457200</xdr:colOff>
      <xdr:row>6</xdr:row>
      <xdr:rowOff>9525</xdr:rowOff>
    </xdr:to>
    <xdr:pic>
      <xdr:nvPicPr>
        <xdr:cNvPr id="2" name="Picture 1714" descr="http://www.samsungtechwin.com/upload_file/product/24/1206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638550" y="1828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5</xdr:row>
      <xdr:rowOff>0</xdr:rowOff>
    </xdr:from>
    <xdr:to>
      <xdr:col>3</xdr:col>
      <xdr:colOff>457200</xdr:colOff>
      <xdr:row>5</xdr:row>
      <xdr:rowOff>9525</xdr:rowOff>
    </xdr:to>
    <xdr:pic>
      <xdr:nvPicPr>
        <xdr:cNvPr id="3" name="Picture 1718" descr="http://www.samsungtechwin.com/upload_file/product/24/1206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638550" y="152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5</xdr:row>
      <xdr:rowOff>0</xdr:rowOff>
    </xdr:from>
    <xdr:to>
      <xdr:col>3</xdr:col>
      <xdr:colOff>457200</xdr:colOff>
      <xdr:row>5</xdr:row>
      <xdr:rowOff>9525</xdr:rowOff>
    </xdr:to>
    <xdr:pic>
      <xdr:nvPicPr>
        <xdr:cNvPr id="4" name="Picture 1735" descr="http://www.samsungtechwin.com/upload_file/product/24/1206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638550" y="152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5</xdr:row>
      <xdr:rowOff>0</xdr:rowOff>
    </xdr:from>
    <xdr:to>
      <xdr:col>3</xdr:col>
      <xdr:colOff>457200</xdr:colOff>
      <xdr:row>5</xdr:row>
      <xdr:rowOff>9525</xdr:rowOff>
    </xdr:to>
    <xdr:pic>
      <xdr:nvPicPr>
        <xdr:cNvPr id="5" name="Picture 1736" descr="http://www.samsungtechwin.com/upload_file/product/24/1206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638550" y="152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5</xdr:row>
      <xdr:rowOff>0</xdr:rowOff>
    </xdr:from>
    <xdr:to>
      <xdr:col>3</xdr:col>
      <xdr:colOff>457200</xdr:colOff>
      <xdr:row>5</xdr:row>
      <xdr:rowOff>9525</xdr:rowOff>
    </xdr:to>
    <xdr:pic>
      <xdr:nvPicPr>
        <xdr:cNvPr id="6" name="Picture 1737" descr="http://www.samsungtechwin.com/upload_file/product/24/1206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638550" y="152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5</xdr:row>
      <xdr:rowOff>0</xdr:rowOff>
    </xdr:from>
    <xdr:to>
      <xdr:col>3</xdr:col>
      <xdr:colOff>457200</xdr:colOff>
      <xdr:row>5</xdr:row>
      <xdr:rowOff>9525</xdr:rowOff>
    </xdr:to>
    <xdr:pic>
      <xdr:nvPicPr>
        <xdr:cNvPr id="7" name="Picture 1738" descr="http://www.samsungtechwin.com/upload_file/product/24/1206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638550" y="1524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D11" sqref="D11"/>
    </sheetView>
  </sheetViews>
  <sheetFormatPr defaultColWidth="9" defaultRowHeight="28.5" customHeight="1"/>
  <cols>
    <col min="1" max="1" width="10" customWidth="1"/>
    <col min="2" max="2" width="29.375" customWidth="1"/>
    <col min="3" max="3" width="17.625" customWidth="1"/>
    <col min="4" max="4" width="29.625" customWidth="1"/>
  </cols>
  <sheetData>
    <row r="1" spans="1:4" ht="28.5" customHeight="1">
      <c r="A1" s="51" t="s">
        <v>0</v>
      </c>
      <c r="B1" s="51"/>
      <c r="C1" s="51"/>
      <c r="D1" s="51"/>
    </row>
    <row r="2" spans="1:4" ht="28.5" customHeight="1">
      <c r="A2" s="17"/>
      <c r="B2" s="17"/>
      <c r="C2" s="17"/>
      <c r="D2" s="17"/>
    </row>
    <row r="3" spans="1:4" ht="28.5" customHeight="1">
      <c r="A3" s="18" t="s">
        <v>1</v>
      </c>
      <c r="B3" s="19" t="s">
        <v>2</v>
      </c>
      <c r="C3" s="20" t="s">
        <v>3</v>
      </c>
      <c r="D3" s="21" t="s">
        <v>4</v>
      </c>
    </row>
    <row r="4" spans="1:4" ht="28.5" customHeight="1">
      <c r="A4" s="22">
        <v>1</v>
      </c>
      <c r="B4" s="23" t="s">
        <v>5</v>
      </c>
      <c r="C4" s="24">
        <f>数字监控系统!H17</f>
        <v>0</v>
      </c>
      <c r="D4" s="25" t="s">
        <v>6</v>
      </c>
    </row>
    <row r="5" spans="1:4" ht="28.5" customHeight="1">
      <c r="A5" s="26">
        <v>2</v>
      </c>
      <c r="B5" s="27" t="s">
        <v>7</v>
      </c>
      <c r="C5" s="28">
        <f>门禁系统部分!H15</f>
        <v>0</v>
      </c>
      <c r="D5" s="29" t="s">
        <v>8</v>
      </c>
    </row>
    <row r="6" spans="1:4" ht="28.5" customHeight="1">
      <c r="A6" s="26">
        <v>3</v>
      </c>
      <c r="B6" s="48" t="s">
        <v>105</v>
      </c>
      <c r="C6" s="28">
        <f>综合布线及设备!H28</f>
        <v>0</v>
      </c>
      <c r="D6" s="49" t="s">
        <v>106</v>
      </c>
    </row>
    <row r="7" spans="1:4" ht="28.5" customHeight="1">
      <c r="A7" s="52" t="s">
        <v>9</v>
      </c>
      <c r="B7" s="53"/>
      <c r="C7" s="30">
        <f>SUM(C4:C6)</f>
        <v>0</v>
      </c>
      <c r="D7" s="31"/>
    </row>
  </sheetData>
  <mergeCells count="2">
    <mergeCell ref="A1:D1"/>
    <mergeCell ref="A7:B7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opLeftCell="B10" zoomScale="115" zoomScaleNormal="115" workbookViewId="0">
      <selection activeCell="L15" sqref="L15"/>
    </sheetView>
  </sheetViews>
  <sheetFormatPr defaultColWidth="9" defaultRowHeight="24.95" customHeight="1"/>
  <cols>
    <col min="1" max="1" width="4.5" customWidth="1"/>
    <col min="2" max="2" width="22.125" customWidth="1"/>
    <col min="3" max="3" width="18.75" customWidth="1"/>
    <col min="4" max="4" width="6.75" style="14" customWidth="1"/>
    <col min="5" max="5" width="5.25" customWidth="1"/>
    <col min="6" max="6" width="10.375" customWidth="1"/>
    <col min="7" max="7" width="11.875" style="15" customWidth="1"/>
    <col min="8" max="8" width="12.875" style="16" customWidth="1"/>
    <col min="9" max="9" width="19" customWidth="1"/>
  </cols>
  <sheetData>
    <row r="1" spans="1:9" ht="24.75" customHeight="1">
      <c r="A1" s="55" t="s">
        <v>10</v>
      </c>
      <c r="B1" s="55"/>
      <c r="C1" s="55"/>
      <c r="D1" s="55"/>
      <c r="E1" s="55"/>
      <c r="F1" s="55"/>
      <c r="G1" s="55"/>
      <c r="H1" s="55"/>
      <c r="I1" s="56"/>
    </row>
    <row r="2" spans="1:9" ht="23.25" customHeight="1">
      <c r="A2" s="57" t="s">
        <v>11</v>
      </c>
      <c r="B2" s="57"/>
      <c r="C2" s="57"/>
      <c r="D2" s="57"/>
      <c r="E2" s="57"/>
      <c r="F2" s="57"/>
      <c r="G2" s="57"/>
      <c r="H2" s="57"/>
      <c r="I2" s="56"/>
    </row>
    <row r="3" spans="1:9" ht="24.95" customHeight="1">
      <c r="A3" s="1" t="s">
        <v>1</v>
      </c>
      <c r="B3" s="2" t="s">
        <v>12</v>
      </c>
      <c r="C3" s="2" t="s">
        <v>13</v>
      </c>
      <c r="D3" s="3" t="s">
        <v>14</v>
      </c>
      <c r="E3" s="1" t="s">
        <v>15</v>
      </c>
      <c r="F3" s="1" t="s">
        <v>16</v>
      </c>
      <c r="G3" s="4" t="s">
        <v>17</v>
      </c>
      <c r="H3" s="4" t="s">
        <v>18</v>
      </c>
      <c r="I3" s="12" t="s">
        <v>4</v>
      </c>
    </row>
    <row r="4" spans="1:9" ht="24.95" customHeight="1">
      <c r="A4" s="5">
        <v>1</v>
      </c>
      <c r="B4" s="6" t="s">
        <v>19</v>
      </c>
      <c r="C4" s="7" t="s">
        <v>20</v>
      </c>
      <c r="D4" s="6">
        <v>16</v>
      </c>
      <c r="E4" s="6" t="s">
        <v>21</v>
      </c>
      <c r="F4" s="8" t="s">
        <v>22</v>
      </c>
      <c r="G4" s="9"/>
      <c r="H4" s="10">
        <f>G4*D4</f>
        <v>0</v>
      </c>
      <c r="I4" s="9" t="s">
        <v>23</v>
      </c>
    </row>
    <row r="5" spans="1:9" ht="24.95" customHeight="1">
      <c r="A5" s="5">
        <v>2</v>
      </c>
      <c r="B5" s="11" t="s">
        <v>24</v>
      </c>
      <c r="C5" s="7" t="s">
        <v>25</v>
      </c>
      <c r="D5" s="6">
        <v>6</v>
      </c>
      <c r="E5" s="6" t="s">
        <v>21</v>
      </c>
      <c r="F5" s="8" t="s">
        <v>26</v>
      </c>
      <c r="G5" s="9"/>
      <c r="H5" s="10">
        <f t="shared" ref="H5" si="0">G5*D5</f>
        <v>0</v>
      </c>
      <c r="I5" s="9"/>
    </row>
    <row r="6" spans="1:9" ht="24.95" customHeight="1">
      <c r="A6" s="5">
        <v>3</v>
      </c>
      <c r="B6" s="11" t="s">
        <v>27</v>
      </c>
      <c r="C6" s="7" t="s">
        <v>28</v>
      </c>
      <c r="D6" s="6">
        <v>1</v>
      </c>
      <c r="E6" s="6" t="s">
        <v>21</v>
      </c>
      <c r="F6" s="8" t="s">
        <v>22</v>
      </c>
      <c r="G6" s="9"/>
      <c r="H6" s="10">
        <f t="shared" ref="H6:H13" si="1">G6*D6</f>
        <v>0</v>
      </c>
      <c r="I6" s="9"/>
    </row>
    <row r="7" spans="1:9" ht="24.95" customHeight="1">
      <c r="A7" s="5">
        <v>4</v>
      </c>
      <c r="B7" s="11" t="s">
        <v>29</v>
      </c>
      <c r="C7" s="7" t="s">
        <v>108</v>
      </c>
      <c r="D7" s="6">
        <v>2</v>
      </c>
      <c r="E7" s="6" t="s">
        <v>30</v>
      </c>
      <c r="F7" s="8" t="s">
        <v>31</v>
      </c>
      <c r="G7" s="9"/>
      <c r="H7" s="10">
        <f t="shared" si="1"/>
        <v>0</v>
      </c>
      <c r="I7" s="9"/>
    </row>
    <row r="8" spans="1:9" ht="24.95" customHeight="1">
      <c r="A8" s="5">
        <v>5</v>
      </c>
      <c r="B8" s="11" t="s">
        <v>32</v>
      </c>
      <c r="C8" s="7" t="s">
        <v>33</v>
      </c>
      <c r="D8" s="6">
        <v>1</v>
      </c>
      <c r="E8" s="6" t="s">
        <v>21</v>
      </c>
      <c r="F8" s="8" t="s">
        <v>34</v>
      </c>
      <c r="G8" s="9"/>
      <c r="H8" s="10">
        <f t="shared" si="1"/>
        <v>0</v>
      </c>
      <c r="I8" s="9"/>
    </row>
    <row r="9" spans="1:9" ht="24.95" customHeight="1">
      <c r="A9" s="5">
        <v>6</v>
      </c>
      <c r="B9" s="11" t="s">
        <v>35</v>
      </c>
      <c r="C9" s="7" t="s">
        <v>36</v>
      </c>
      <c r="D9" s="6">
        <v>4</v>
      </c>
      <c r="E9" s="6" t="s">
        <v>37</v>
      </c>
      <c r="F9" s="6" t="s">
        <v>38</v>
      </c>
      <c r="G9" s="9"/>
      <c r="H9" s="10">
        <f t="shared" si="1"/>
        <v>0</v>
      </c>
      <c r="I9" s="9"/>
    </row>
    <row r="10" spans="1:9" ht="24.95" customHeight="1">
      <c r="A10" s="5">
        <v>7</v>
      </c>
      <c r="B10" s="11" t="s">
        <v>122</v>
      </c>
      <c r="C10" s="7" t="s">
        <v>123</v>
      </c>
      <c r="D10" s="6">
        <v>1</v>
      </c>
      <c r="E10" s="6" t="s">
        <v>124</v>
      </c>
      <c r="F10" s="6" t="s">
        <v>121</v>
      </c>
      <c r="G10" s="9"/>
      <c r="H10" s="10">
        <f t="shared" si="1"/>
        <v>0</v>
      </c>
      <c r="I10" s="9"/>
    </row>
    <row r="11" spans="1:9" ht="24.95" customHeight="1">
      <c r="A11" s="5">
        <v>8</v>
      </c>
      <c r="B11" s="11" t="s">
        <v>41</v>
      </c>
      <c r="C11" s="7" t="s">
        <v>133</v>
      </c>
      <c r="D11" s="6">
        <v>1</v>
      </c>
      <c r="E11" s="6" t="s">
        <v>21</v>
      </c>
      <c r="F11" s="6" t="s">
        <v>121</v>
      </c>
      <c r="G11" s="9"/>
      <c r="H11" s="10">
        <f t="shared" si="1"/>
        <v>0</v>
      </c>
      <c r="I11" s="9"/>
    </row>
    <row r="12" spans="1:9" ht="24.95" customHeight="1">
      <c r="A12" s="5">
        <v>9</v>
      </c>
      <c r="B12" s="11" t="s">
        <v>43</v>
      </c>
      <c r="C12" s="7" t="s">
        <v>44</v>
      </c>
      <c r="D12" s="6">
        <v>1</v>
      </c>
      <c r="E12" s="6" t="s">
        <v>21</v>
      </c>
      <c r="F12" s="6" t="s">
        <v>45</v>
      </c>
      <c r="G12" s="9"/>
      <c r="H12" s="10">
        <f t="shared" si="1"/>
        <v>0</v>
      </c>
      <c r="I12" s="9"/>
    </row>
    <row r="13" spans="1:9" ht="24.95" customHeight="1">
      <c r="A13" s="5">
        <v>11</v>
      </c>
      <c r="B13" s="11" t="s">
        <v>46</v>
      </c>
      <c r="C13" s="7" t="s">
        <v>47</v>
      </c>
      <c r="D13" s="6">
        <v>1</v>
      </c>
      <c r="E13" s="6" t="s">
        <v>48</v>
      </c>
      <c r="F13" s="6" t="s">
        <v>47</v>
      </c>
      <c r="G13" s="9"/>
      <c r="H13" s="10">
        <f t="shared" si="1"/>
        <v>0</v>
      </c>
      <c r="I13" s="9"/>
    </row>
    <row r="14" spans="1:9" ht="24.95" customHeight="1">
      <c r="A14" s="54" t="s">
        <v>49</v>
      </c>
      <c r="B14" s="54"/>
      <c r="C14" s="54"/>
      <c r="D14" s="54"/>
      <c r="E14" s="54"/>
      <c r="F14" s="54"/>
      <c r="G14" s="54"/>
      <c r="H14" s="9">
        <f>SUM(H4:H13)</f>
        <v>0</v>
      </c>
      <c r="I14" s="9"/>
    </row>
    <row r="15" spans="1:9" ht="24.95" customHeight="1">
      <c r="A15" s="54" t="s">
        <v>50</v>
      </c>
      <c r="B15" s="54"/>
      <c r="C15" s="54"/>
      <c r="D15" s="54"/>
      <c r="E15" s="54"/>
      <c r="F15" s="54"/>
      <c r="G15" s="54"/>
      <c r="H15" s="9">
        <f>H14*0.3</f>
        <v>0</v>
      </c>
      <c r="I15" s="11"/>
    </row>
    <row r="16" spans="1:9" ht="24.95" customHeight="1">
      <c r="A16" s="54" t="s">
        <v>51</v>
      </c>
      <c r="B16" s="54"/>
      <c r="C16" s="54"/>
      <c r="D16" s="54"/>
      <c r="E16" s="54"/>
      <c r="F16" s="54"/>
      <c r="G16" s="54"/>
      <c r="H16" s="9">
        <f>(H14+H15)*0.036</f>
        <v>0</v>
      </c>
      <c r="I16" s="11"/>
    </row>
    <row r="17" spans="1:9" s="13" customFormat="1" ht="24" customHeight="1">
      <c r="A17" s="54" t="s">
        <v>52</v>
      </c>
      <c r="B17" s="54"/>
      <c r="C17" s="54"/>
      <c r="D17" s="54"/>
      <c r="E17" s="54"/>
      <c r="F17" s="54"/>
      <c r="G17" s="54"/>
      <c r="H17" s="9">
        <f>SUM(H14:H16)</f>
        <v>0</v>
      </c>
      <c r="I17" s="11"/>
    </row>
  </sheetData>
  <mergeCells count="6">
    <mergeCell ref="A17:G17"/>
    <mergeCell ref="A1:I1"/>
    <mergeCell ref="A2:I2"/>
    <mergeCell ref="A14:G14"/>
    <mergeCell ref="A15:G15"/>
    <mergeCell ref="A16:G16"/>
  </mergeCells>
  <phoneticPr fontId="20" type="noConversion"/>
  <printOptions horizontalCentered="1"/>
  <pageMargins left="0.47152777777777799" right="0.196527777777778" top="0.35416666666666702" bottom="0.51041666666666696" header="0.235416666666667" footer="0.51041666666666696"/>
  <pageSetup paperSize="9" fitToHeight="2" orientation="portrait" horizontalDpi="400" verticalDpi="4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topLeftCell="A13" workbookViewId="0">
      <selection activeCell="A14" sqref="A14:G14"/>
    </sheetView>
  </sheetViews>
  <sheetFormatPr defaultColWidth="20.125" defaultRowHeight="24.75" customHeight="1"/>
  <cols>
    <col min="1" max="1" width="4.125" customWidth="1"/>
    <col min="4" max="4" width="9" customWidth="1"/>
    <col min="5" max="5" width="6.625" customWidth="1"/>
    <col min="6" max="6" width="15.75" customWidth="1"/>
    <col min="7" max="8" width="12" customWidth="1"/>
    <col min="9" max="9" width="24.875" customWidth="1"/>
  </cols>
  <sheetData>
    <row r="1" spans="1:9" ht="24.75" customHeight="1">
      <c r="A1" s="55" t="s">
        <v>53</v>
      </c>
      <c r="B1" s="55"/>
      <c r="C1" s="55"/>
      <c r="D1" s="55"/>
      <c r="E1" s="55"/>
      <c r="F1" s="55"/>
      <c r="G1" s="55"/>
      <c r="H1" s="55"/>
      <c r="I1" s="56"/>
    </row>
    <row r="2" spans="1:9" ht="24.75" customHeight="1">
      <c r="A2" s="57" t="s">
        <v>11</v>
      </c>
      <c r="B2" s="57"/>
      <c r="C2" s="57"/>
      <c r="D2" s="57"/>
      <c r="E2" s="57"/>
      <c r="F2" s="57"/>
      <c r="G2" s="57"/>
      <c r="H2" s="57"/>
      <c r="I2" s="56"/>
    </row>
    <row r="3" spans="1:9" ht="24.75" customHeight="1">
      <c r="A3" s="1" t="s">
        <v>1</v>
      </c>
      <c r="B3" s="2" t="s">
        <v>12</v>
      </c>
      <c r="C3" s="2" t="s">
        <v>13</v>
      </c>
      <c r="D3" s="3" t="s">
        <v>14</v>
      </c>
      <c r="E3" s="1" t="s">
        <v>15</v>
      </c>
      <c r="F3" s="1" t="s">
        <v>16</v>
      </c>
      <c r="G3" s="4" t="s">
        <v>17</v>
      </c>
      <c r="H3" s="4" t="s">
        <v>18</v>
      </c>
      <c r="I3" s="12" t="s">
        <v>4</v>
      </c>
    </row>
    <row r="4" spans="1:9" ht="24.75" customHeight="1">
      <c r="A4" s="5">
        <v>1</v>
      </c>
      <c r="B4" s="6" t="s">
        <v>54</v>
      </c>
      <c r="C4" s="7" t="s">
        <v>55</v>
      </c>
      <c r="D4" s="6">
        <v>11</v>
      </c>
      <c r="E4" s="6" t="s">
        <v>21</v>
      </c>
      <c r="F4" s="8" t="s">
        <v>56</v>
      </c>
      <c r="G4" s="9"/>
      <c r="H4" s="10">
        <f>G4*D4</f>
        <v>0</v>
      </c>
      <c r="I4" s="9" t="s">
        <v>57</v>
      </c>
    </row>
    <row r="5" spans="1:9" ht="24.75" customHeight="1">
      <c r="A5" s="5">
        <v>2</v>
      </c>
      <c r="B5" s="11" t="s">
        <v>58</v>
      </c>
      <c r="C5" s="7" t="s">
        <v>59</v>
      </c>
      <c r="D5" s="6">
        <v>11</v>
      </c>
      <c r="E5" s="6" t="s">
        <v>21</v>
      </c>
      <c r="F5" s="8" t="s">
        <v>56</v>
      </c>
      <c r="G5" s="9"/>
      <c r="H5" s="10">
        <f t="shared" ref="H5" si="0">G5*D5</f>
        <v>0</v>
      </c>
      <c r="I5" s="9"/>
    </row>
    <row r="6" spans="1:9" ht="24.75" customHeight="1">
      <c r="A6" s="5">
        <v>3</v>
      </c>
      <c r="B6" s="11" t="s">
        <v>60</v>
      </c>
      <c r="C6" s="7" t="s">
        <v>61</v>
      </c>
      <c r="D6" s="6">
        <v>11</v>
      </c>
      <c r="E6" s="6" t="s">
        <v>62</v>
      </c>
      <c r="F6" s="8" t="s">
        <v>56</v>
      </c>
      <c r="G6" s="9"/>
      <c r="H6" s="10">
        <f t="shared" ref="H6:H10" si="1">G6*D6</f>
        <v>0</v>
      </c>
      <c r="I6" s="9"/>
    </row>
    <row r="7" spans="1:9" ht="24.75" customHeight="1">
      <c r="A7" s="5">
        <v>4</v>
      </c>
      <c r="B7" s="11" t="s">
        <v>63</v>
      </c>
      <c r="C7" s="7" t="s">
        <v>64</v>
      </c>
      <c r="D7" s="6">
        <v>12</v>
      </c>
      <c r="E7" s="6" t="s">
        <v>65</v>
      </c>
      <c r="F7" s="8" t="s">
        <v>56</v>
      </c>
      <c r="G7" s="9"/>
      <c r="H7" s="10">
        <f t="shared" si="1"/>
        <v>0</v>
      </c>
      <c r="I7" s="9"/>
    </row>
    <row r="8" spans="1:9" ht="24.75" customHeight="1">
      <c r="A8" s="5">
        <v>5</v>
      </c>
      <c r="B8" s="11" t="s">
        <v>66</v>
      </c>
      <c r="C8" s="7"/>
      <c r="D8" s="6">
        <v>50</v>
      </c>
      <c r="E8" s="6" t="s">
        <v>67</v>
      </c>
      <c r="F8" s="8" t="s">
        <v>56</v>
      </c>
      <c r="G8" s="9"/>
      <c r="H8" s="10">
        <f t="shared" si="1"/>
        <v>0</v>
      </c>
      <c r="I8" s="9"/>
    </row>
    <row r="9" spans="1:9" ht="24.75" customHeight="1">
      <c r="A9" s="5">
        <v>7</v>
      </c>
      <c r="B9" s="11" t="s">
        <v>39</v>
      </c>
      <c r="C9" s="7" t="s">
        <v>69</v>
      </c>
      <c r="D9" s="6">
        <v>100</v>
      </c>
      <c r="E9" s="6" t="s">
        <v>40</v>
      </c>
      <c r="F9" s="8" t="s">
        <v>68</v>
      </c>
      <c r="G9" s="9"/>
      <c r="H9" s="10">
        <f t="shared" si="1"/>
        <v>0</v>
      </c>
      <c r="I9" s="9"/>
    </row>
    <row r="10" spans="1:9" ht="24.75" customHeight="1">
      <c r="A10" s="5">
        <v>8</v>
      </c>
      <c r="B10" s="11" t="s">
        <v>70</v>
      </c>
      <c r="C10" s="7" t="s">
        <v>71</v>
      </c>
      <c r="D10" s="6">
        <v>1</v>
      </c>
      <c r="E10" s="6" t="s">
        <v>37</v>
      </c>
      <c r="F10" s="8" t="s">
        <v>38</v>
      </c>
      <c r="G10" s="9"/>
      <c r="H10" s="10">
        <f t="shared" si="1"/>
        <v>0</v>
      </c>
      <c r="I10" s="9"/>
    </row>
    <row r="11" spans="1:9" ht="24.75" customHeight="1">
      <c r="A11" s="5"/>
      <c r="B11" s="11" t="s">
        <v>46</v>
      </c>
      <c r="C11" s="7" t="s">
        <v>47</v>
      </c>
      <c r="D11" s="6">
        <v>1</v>
      </c>
      <c r="E11" s="6" t="s">
        <v>48</v>
      </c>
      <c r="F11" s="8" t="s">
        <v>48</v>
      </c>
      <c r="G11" s="9"/>
      <c r="H11" s="10">
        <f>G11*D11</f>
        <v>0</v>
      </c>
      <c r="I11" s="9"/>
    </row>
    <row r="12" spans="1:9" ht="24.75" customHeight="1">
      <c r="A12" s="54" t="s">
        <v>49</v>
      </c>
      <c r="B12" s="54"/>
      <c r="C12" s="54"/>
      <c r="D12" s="54"/>
      <c r="E12" s="54"/>
      <c r="F12" s="54"/>
      <c r="G12" s="54"/>
      <c r="H12" s="9">
        <f>SUM(H4:H11)</f>
        <v>0</v>
      </c>
      <c r="I12" s="9"/>
    </row>
    <row r="13" spans="1:9" ht="24.75" customHeight="1">
      <c r="A13" s="54" t="s">
        <v>50</v>
      </c>
      <c r="B13" s="54"/>
      <c r="C13" s="54"/>
      <c r="D13" s="54"/>
      <c r="E13" s="54"/>
      <c r="F13" s="54"/>
      <c r="G13" s="54"/>
      <c r="H13" s="9">
        <f>H12*0.4</f>
        <v>0</v>
      </c>
      <c r="I13" s="11"/>
    </row>
    <row r="14" spans="1:9" ht="24.75" customHeight="1">
      <c r="A14" s="54" t="s">
        <v>51</v>
      </c>
      <c r="B14" s="54"/>
      <c r="C14" s="54"/>
      <c r="D14" s="54"/>
      <c r="E14" s="54"/>
      <c r="F14" s="54"/>
      <c r="G14" s="54"/>
      <c r="H14" s="9">
        <f>(H12+H13)*0.036</f>
        <v>0</v>
      </c>
      <c r="I14" s="11"/>
    </row>
    <row r="15" spans="1:9" ht="24.75" customHeight="1">
      <c r="A15" s="54" t="s">
        <v>52</v>
      </c>
      <c r="B15" s="54"/>
      <c r="C15" s="54"/>
      <c r="D15" s="54"/>
      <c r="E15" s="54"/>
      <c r="F15" s="54"/>
      <c r="G15" s="54"/>
      <c r="H15" s="9">
        <f>SUM(H12:H14)</f>
        <v>0</v>
      </c>
      <c r="I15" s="11"/>
    </row>
  </sheetData>
  <mergeCells count="6">
    <mergeCell ref="A15:G15"/>
    <mergeCell ref="A1:I1"/>
    <mergeCell ref="A2:I2"/>
    <mergeCell ref="A12:G12"/>
    <mergeCell ref="A13:G13"/>
    <mergeCell ref="A14:G14"/>
  </mergeCells>
  <phoneticPr fontId="1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H30" sqref="H30"/>
    </sheetView>
  </sheetViews>
  <sheetFormatPr defaultRowHeight="14.25"/>
  <cols>
    <col min="2" max="2" width="15" customWidth="1"/>
    <col min="3" max="3" width="26.125" customWidth="1"/>
    <col min="7" max="7" width="18.5" customWidth="1"/>
    <col min="8" max="8" width="14.875" customWidth="1"/>
    <col min="9" max="9" width="21" customWidth="1"/>
  </cols>
  <sheetData>
    <row r="1" spans="1:9">
      <c r="A1" s="58" t="s">
        <v>72</v>
      </c>
      <c r="B1" s="58"/>
      <c r="C1" s="58"/>
      <c r="D1" s="58"/>
      <c r="E1" s="58"/>
      <c r="F1" s="58"/>
      <c r="G1" s="58"/>
      <c r="H1" s="58"/>
      <c r="I1" s="59"/>
    </row>
    <row r="2" spans="1:9">
      <c r="A2" s="32" t="s">
        <v>1</v>
      </c>
      <c r="B2" s="33" t="s">
        <v>12</v>
      </c>
      <c r="C2" s="33" t="s">
        <v>13</v>
      </c>
      <c r="D2" s="34" t="s">
        <v>14</v>
      </c>
      <c r="E2" s="32" t="s">
        <v>15</v>
      </c>
      <c r="F2" s="32" t="s">
        <v>16</v>
      </c>
      <c r="G2" s="35" t="s">
        <v>17</v>
      </c>
      <c r="H2" s="35" t="s">
        <v>18</v>
      </c>
      <c r="I2" s="35" t="s">
        <v>4</v>
      </c>
    </row>
    <row r="3" spans="1:9" ht="24" customHeight="1">
      <c r="A3" s="36">
        <v>1</v>
      </c>
      <c r="B3" s="37" t="s">
        <v>73</v>
      </c>
      <c r="C3" s="37" t="s">
        <v>74</v>
      </c>
      <c r="D3" s="37">
        <v>8</v>
      </c>
      <c r="E3" s="37" t="s">
        <v>37</v>
      </c>
      <c r="F3" s="38" t="s">
        <v>38</v>
      </c>
      <c r="G3" s="42"/>
      <c r="H3" s="43">
        <f t="shared" ref="H3:H13" si="0">G3*D3</f>
        <v>0</v>
      </c>
      <c r="I3" s="35"/>
    </row>
    <row r="4" spans="1:9" ht="24" customHeight="1">
      <c r="A4" s="36">
        <v>2</v>
      </c>
      <c r="B4" s="37" t="s">
        <v>75</v>
      </c>
      <c r="C4" s="37" t="s">
        <v>36</v>
      </c>
      <c r="D4" s="37">
        <v>10</v>
      </c>
      <c r="E4" s="37" t="s">
        <v>37</v>
      </c>
      <c r="F4" s="38" t="s">
        <v>38</v>
      </c>
      <c r="G4" s="42"/>
      <c r="H4" s="43">
        <f t="shared" si="0"/>
        <v>0</v>
      </c>
      <c r="I4" s="35"/>
    </row>
    <row r="5" spans="1:9" ht="24" customHeight="1">
      <c r="A5" s="36">
        <v>3</v>
      </c>
      <c r="B5" s="37" t="s">
        <v>76</v>
      </c>
      <c r="C5" s="37" t="s">
        <v>77</v>
      </c>
      <c r="D5" s="37">
        <v>50</v>
      </c>
      <c r="E5" s="37" t="s">
        <v>78</v>
      </c>
      <c r="F5" s="38" t="s">
        <v>38</v>
      </c>
      <c r="G5" s="42"/>
      <c r="H5" s="43">
        <f t="shared" si="0"/>
        <v>0</v>
      </c>
      <c r="I5" s="35"/>
    </row>
    <row r="6" spans="1:9" ht="24" customHeight="1">
      <c r="A6" s="36">
        <v>4</v>
      </c>
      <c r="B6" s="37" t="s">
        <v>79</v>
      </c>
      <c r="C6" s="37" t="s">
        <v>80</v>
      </c>
      <c r="D6" s="37">
        <v>50</v>
      </c>
      <c r="E6" s="37" t="s">
        <v>78</v>
      </c>
      <c r="F6" s="38" t="s">
        <v>38</v>
      </c>
      <c r="G6" s="42"/>
      <c r="H6" s="43">
        <f t="shared" si="0"/>
        <v>0</v>
      </c>
      <c r="I6" s="35"/>
    </row>
    <row r="7" spans="1:9" ht="24" customHeight="1">
      <c r="A7" s="36">
        <v>5</v>
      </c>
      <c r="B7" s="37" t="s">
        <v>81</v>
      </c>
      <c r="C7" s="37" t="s">
        <v>82</v>
      </c>
      <c r="D7" s="37">
        <v>50</v>
      </c>
      <c r="E7" s="37" t="s">
        <v>78</v>
      </c>
      <c r="F7" s="38" t="s">
        <v>38</v>
      </c>
      <c r="G7" s="42"/>
      <c r="H7" s="43">
        <f t="shared" si="0"/>
        <v>0</v>
      </c>
      <c r="I7" s="35"/>
    </row>
    <row r="8" spans="1:9" ht="24" customHeight="1">
      <c r="A8" s="36">
        <v>6</v>
      </c>
      <c r="B8" s="37" t="s">
        <v>83</v>
      </c>
      <c r="C8" s="37" t="s">
        <v>84</v>
      </c>
      <c r="D8" s="37">
        <v>2</v>
      </c>
      <c r="E8" s="37" t="s">
        <v>78</v>
      </c>
      <c r="F8" s="38" t="s">
        <v>38</v>
      </c>
      <c r="G8" s="42"/>
      <c r="H8" s="43">
        <f t="shared" si="0"/>
        <v>0</v>
      </c>
      <c r="I8" s="35"/>
    </row>
    <row r="9" spans="1:9" ht="24" customHeight="1">
      <c r="A9" s="36">
        <v>7</v>
      </c>
      <c r="B9" s="37" t="s">
        <v>85</v>
      </c>
      <c r="C9" s="37" t="s">
        <v>86</v>
      </c>
      <c r="D9" s="37">
        <v>2</v>
      </c>
      <c r="E9" s="37" t="s">
        <v>78</v>
      </c>
      <c r="F9" s="38" t="s">
        <v>38</v>
      </c>
      <c r="G9" s="42"/>
      <c r="H9" s="43">
        <f t="shared" si="0"/>
        <v>0</v>
      </c>
      <c r="I9" s="35"/>
    </row>
    <row r="10" spans="1:9" ht="24" customHeight="1">
      <c r="A10" s="36">
        <v>8</v>
      </c>
      <c r="B10" s="37" t="s">
        <v>87</v>
      </c>
      <c r="C10" s="37" t="s">
        <v>88</v>
      </c>
      <c r="D10" s="37">
        <v>7</v>
      </c>
      <c r="E10" s="37" t="s">
        <v>21</v>
      </c>
      <c r="F10" s="38" t="s">
        <v>38</v>
      </c>
      <c r="G10" s="42"/>
      <c r="H10" s="43">
        <f t="shared" si="0"/>
        <v>0</v>
      </c>
      <c r="I10" s="35"/>
    </row>
    <row r="11" spans="1:9" ht="24" customHeight="1">
      <c r="A11" s="36">
        <v>9</v>
      </c>
      <c r="B11" s="37" t="s">
        <v>89</v>
      </c>
      <c r="C11" s="37" t="s">
        <v>90</v>
      </c>
      <c r="D11" s="37">
        <v>60</v>
      </c>
      <c r="E11" s="37" t="s">
        <v>91</v>
      </c>
      <c r="F11" s="38" t="s">
        <v>38</v>
      </c>
      <c r="G11" s="42"/>
      <c r="H11" s="43">
        <f t="shared" si="0"/>
        <v>0</v>
      </c>
      <c r="I11" s="35"/>
    </row>
    <row r="12" spans="1:9" ht="24" customHeight="1">
      <c r="A12" s="36">
        <v>10</v>
      </c>
      <c r="B12" s="37" t="s">
        <v>92</v>
      </c>
      <c r="C12" s="37" t="s">
        <v>93</v>
      </c>
      <c r="D12" s="37">
        <v>60</v>
      </c>
      <c r="E12" s="37" t="s">
        <v>91</v>
      </c>
      <c r="F12" s="38" t="s">
        <v>38</v>
      </c>
      <c r="G12" s="42"/>
      <c r="H12" s="43">
        <f t="shared" si="0"/>
        <v>0</v>
      </c>
      <c r="I12" s="35"/>
    </row>
    <row r="13" spans="1:9" ht="24" customHeight="1">
      <c r="A13" s="36">
        <v>12</v>
      </c>
      <c r="B13" s="37" t="s">
        <v>94</v>
      </c>
      <c r="C13" s="37" t="s">
        <v>95</v>
      </c>
      <c r="D13" s="37">
        <v>1</v>
      </c>
      <c r="E13" s="37" t="s">
        <v>21</v>
      </c>
      <c r="F13" s="38" t="s">
        <v>45</v>
      </c>
      <c r="G13" s="42"/>
      <c r="H13" s="43">
        <f t="shared" si="0"/>
        <v>0</v>
      </c>
      <c r="I13" s="35"/>
    </row>
    <row r="14" spans="1:9" ht="24" customHeight="1">
      <c r="A14" s="36">
        <v>13</v>
      </c>
      <c r="B14" s="37" t="s">
        <v>96</v>
      </c>
      <c r="C14" s="37" t="s">
        <v>97</v>
      </c>
      <c r="D14" s="37">
        <v>1</v>
      </c>
      <c r="E14" s="37" t="s">
        <v>21</v>
      </c>
      <c r="F14" s="38" t="s">
        <v>42</v>
      </c>
      <c r="G14" s="42"/>
      <c r="H14" s="43">
        <f t="shared" ref="H14:H23" si="1">G14*D14</f>
        <v>0</v>
      </c>
      <c r="I14" s="35"/>
    </row>
    <row r="15" spans="1:9" ht="24" customHeight="1">
      <c r="A15" s="36">
        <v>14</v>
      </c>
      <c r="B15" s="37" t="s">
        <v>41</v>
      </c>
      <c r="C15" s="37" t="s">
        <v>98</v>
      </c>
      <c r="D15" s="37">
        <v>3</v>
      </c>
      <c r="E15" s="37" t="s">
        <v>21</v>
      </c>
      <c r="F15" s="38" t="s">
        <v>42</v>
      </c>
      <c r="G15" s="42"/>
      <c r="H15" s="43">
        <f t="shared" si="1"/>
        <v>0</v>
      </c>
      <c r="I15" s="35"/>
    </row>
    <row r="16" spans="1:9" ht="24" customHeight="1">
      <c r="A16" s="36">
        <v>15</v>
      </c>
      <c r="B16" s="37" t="s">
        <v>99</v>
      </c>
      <c r="C16" s="46" t="s">
        <v>107</v>
      </c>
      <c r="D16" s="37">
        <v>3</v>
      </c>
      <c r="E16" s="37" t="s">
        <v>21</v>
      </c>
      <c r="F16" s="47" t="s">
        <v>104</v>
      </c>
      <c r="G16" s="42"/>
      <c r="H16" s="43">
        <f t="shared" si="1"/>
        <v>0</v>
      </c>
      <c r="I16" s="35"/>
    </row>
    <row r="17" spans="1:9" ht="24" customHeight="1">
      <c r="A17" s="36">
        <v>16</v>
      </c>
      <c r="B17" s="50" t="s">
        <v>109</v>
      </c>
      <c r="C17" s="50" t="s">
        <v>110</v>
      </c>
      <c r="D17" s="37">
        <v>1</v>
      </c>
      <c r="E17" s="46" t="s">
        <v>111</v>
      </c>
      <c r="F17" s="38" t="s">
        <v>112</v>
      </c>
      <c r="G17" s="42"/>
      <c r="H17" s="43">
        <f t="shared" si="1"/>
        <v>0</v>
      </c>
      <c r="I17" s="35"/>
    </row>
    <row r="18" spans="1:9" ht="24" customHeight="1">
      <c r="A18" s="36">
        <v>17</v>
      </c>
      <c r="B18" s="50" t="s">
        <v>113</v>
      </c>
      <c r="C18" s="50" t="s">
        <v>114</v>
      </c>
      <c r="D18" s="37">
        <v>1</v>
      </c>
      <c r="E18" s="46" t="s">
        <v>115</v>
      </c>
      <c r="F18" s="38" t="s">
        <v>116</v>
      </c>
      <c r="G18" s="42"/>
      <c r="H18" s="43">
        <f t="shared" si="1"/>
        <v>0</v>
      </c>
      <c r="I18" s="35"/>
    </row>
    <row r="19" spans="1:9" ht="24" customHeight="1">
      <c r="A19" s="36">
        <v>18</v>
      </c>
      <c r="B19" s="50" t="s">
        <v>117</v>
      </c>
      <c r="C19" s="50" t="s">
        <v>120</v>
      </c>
      <c r="D19" s="37">
        <v>30</v>
      </c>
      <c r="E19" s="46" t="s">
        <v>118</v>
      </c>
      <c r="F19" s="38" t="s">
        <v>119</v>
      </c>
      <c r="G19" s="42"/>
      <c r="H19" s="43">
        <f t="shared" si="1"/>
        <v>0</v>
      </c>
      <c r="I19" s="35"/>
    </row>
    <row r="20" spans="1:9" ht="24" customHeight="1">
      <c r="A20" s="36">
        <v>19</v>
      </c>
      <c r="B20" s="50" t="s">
        <v>125</v>
      </c>
      <c r="C20" s="50" t="s">
        <v>126</v>
      </c>
      <c r="D20" s="37">
        <v>5</v>
      </c>
      <c r="E20" s="46" t="s">
        <v>115</v>
      </c>
      <c r="F20" s="38" t="s">
        <v>127</v>
      </c>
      <c r="G20" s="42"/>
      <c r="H20" s="43">
        <f t="shared" si="1"/>
        <v>0</v>
      </c>
      <c r="I20" s="35"/>
    </row>
    <row r="21" spans="1:9" ht="24" customHeight="1">
      <c r="A21" s="36">
        <v>20</v>
      </c>
      <c r="B21" s="50" t="s">
        <v>128</v>
      </c>
      <c r="C21" s="50" t="s">
        <v>129</v>
      </c>
      <c r="D21" s="50">
        <v>300</v>
      </c>
      <c r="E21" s="46" t="s">
        <v>118</v>
      </c>
      <c r="F21" s="38"/>
      <c r="G21" s="42"/>
      <c r="H21" s="43">
        <f t="shared" si="1"/>
        <v>0</v>
      </c>
      <c r="I21" s="35"/>
    </row>
    <row r="22" spans="1:9" ht="24" customHeight="1">
      <c r="A22" s="36">
        <v>21</v>
      </c>
      <c r="B22" s="50" t="s">
        <v>130</v>
      </c>
      <c r="C22" s="50" t="s">
        <v>132</v>
      </c>
      <c r="D22" s="37">
        <v>2</v>
      </c>
      <c r="E22" s="46" t="s">
        <v>131</v>
      </c>
      <c r="F22" s="38"/>
      <c r="G22" s="42"/>
      <c r="H22" s="43">
        <f t="shared" si="1"/>
        <v>0</v>
      </c>
      <c r="I22" s="35"/>
    </row>
    <row r="23" spans="1:9" ht="24" customHeight="1">
      <c r="A23" s="36">
        <v>17</v>
      </c>
      <c r="B23" s="37" t="s">
        <v>100</v>
      </c>
      <c r="C23" s="37" t="s">
        <v>47</v>
      </c>
      <c r="D23" s="37" t="s">
        <v>48</v>
      </c>
      <c r="E23" s="37" t="s">
        <v>101</v>
      </c>
      <c r="F23" s="38" t="s">
        <v>47</v>
      </c>
      <c r="G23" s="42"/>
      <c r="H23" s="43"/>
      <c r="I23" s="35"/>
    </row>
    <row r="24" spans="1:9" ht="24" customHeight="1">
      <c r="A24" s="39">
        <v>18</v>
      </c>
      <c r="B24" s="37" t="s">
        <v>102</v>
      </c>
      <c r="C24" s="40" t="s">
        <v>103</v>
      </c>
      <c r="D24" s="40">
        <v>3</v>
      </c>
      <c r="E24" s="40" t="s">
        <v>21</v>
      </c>
      <c r="F24" s="41" t="s">
        <v>42</v>
      </c>
      <c r="G24" s="44"/>
      <c r="H24" s="45">
        <f>G24*D24</f>
        <v>0</v>
      </c>
      <c r="I24" s="35"/>
    </row>
    <row r="25" spans="1:9" ht="24" customHeight="1">
      <c r="A25" s="60" t="s">
        <v>49</v>
      </c>
      <c r="B25" s="60"/>
      <c r="C25" s="60"/>
      <c r="D25" s="60"/>
      <c r="E25" s="60"/>
      <c r="F25" s="60"/>
      <c r="G25" s="60"/>
      <c r="H25" s="44">
        <f>SUM(H3:H24)</f>
        <v>0</v>
      </c>
      <c r="I25" s="35"/>
    </row>
    <row r="26" spans="1:9" ht="24" customHeight="1">
      <c r="A26" s="61" t="s">
        <v>50</v>
      </c>
      <c r="B26" s="61"/>
      <c r="C26" s="61"/>
      <c r="D26" s="61"/>
      <c r="E26" s="61"/>
      <c r="F26" s="61"/>
      <c r="G26" s="61"/>
      <c r="H26" s="42">
        <f>H25*0.4</f>
        <v>0</v>
      </c>
      <c r="I26" s="35"/>
    </row>
    <row r="27" spans="1:9" ht="24" customHeight="1">
      <c r="A27" s="61" t="s">
        <v>51</v>
      </c>
      <c r="B27" s="61"/>
      <c r="C27" s="61"/>
      <c r="D27" s="61"/>
      <c r="E27" s="61"/>
      <c r="F27" s="61"/>
      <c r="G27" s="61"/>
      <c r="H27" s="42">
        <f>(H25+H26)*0.035</f>
        <v>0</v>
      </c>
      <c r="I27" s="35"/>
    </row>
    <row r="28" spans="1:9" ht="24" customHeight="1">
      <c r="A28" s="61" t="s">
        <v>52</v>
      </c>
      <c r="B28" s="61"/>
      <c r="C28" s="61"/>
      <c r="D28" s="61"/>
      <c r="E28" s="61"/>
      <c r="F28" s="61"/>
      <c r="G28" s="61"/>
      <c r="H28" s="42">
        <f>SUM(H25:H27)</f>
        <v>0</v>
      </c>
      <c r="I28" s="35"/>
    </row>
  </sheetData>
  <mergeCells count="5">
    <mergeCell ref="A1:I1"/>
    <mergeCell ref="A25:G25"/>
    <mergeCell ref="A26:G26"/>
    <mergeCell ref="A27:G27"/>
    <mergeCell ref="A28:G28"/>
  </mergeCells>
  <phoneticPr fontId="1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数字监控系统</vt:lpstr>
      <vt:lpstr>门禁系统部分</vt:lpstr>
      <vt:lpstr>综合布线及设备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曹仁勇</dc:creator>
  <cp:lastModifiedBy>user</cp:lastModifiedBy>
  <cp:lastPrinted>2011-12-07T03:42:00Z</cp:lastPrinted>
  <dcterms:created xsi:type="dcterms:W3CDTF">2004-08-31T07:31:00Z</dcterms:created>
  <dcterms:modified xsi:type="dcterms:W3CDTF">2017-07-07T02:07:45Z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